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2"/>
  </bookViews>
  <sheets>
    <sheet name="прил 1" sheetId="1" r:id="rId1"/>
    <sheet name="прил 2" sheetId="2" r:id="rId2"/>
    <sheet name="прил 3" sheetId="3" r:id="rId3"/>
    <sheet name="прил4" sheetId="4" r:id="rId4"/>
    <sheet name="прил.7" sheetId="5" r:id="rId5"/>
  </sheets>
  <externalReferences>
    <externalReference r:id="rId8"/>
  </externalReferences>
  <definedNames>
    <definedName name="_xlnm.Print_Area" localSheetId="0">'прил 1'!$A$1:$E$49</definedName>
    <definedName name="_xlnm.Print_Area" localSheetId="1">'прил 2'!$A$1:$E$27</definedName>
    <definedName name="_xlnm.Print_Area" localSheetId="2">'прил 3'!$A$1:$E$24</definedName>
    <definedName name="_xlnm.Print_Area" localSheetId="4">'прил.7'!$A$1:$E$15</definedName>
    <definedName name="_xlnm.Print_Area" localSheetId="3">'прил4'!$A$1:$E$19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<sst xmlns="http://schemas.openxmlformats.org/spreadsheetml/2006/main" count="217" uniqueCount="119">
  <si>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</si>
  <si>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</si>
  <si>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</si>
  <si>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</si>
  <si>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</si>
  <si>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</si>
  <si>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</si>
  <si>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</si>
  <si>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</si>
  <si>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</si>
  <si>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</si>
  <si>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</si>
  <si>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</si>
  <si>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</si>
  <si>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</si>
  <si>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</si>
  <si>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</si>
  <si>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</si>
  <si>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км</t>
  </si>
  <si>
    <t>шт</t>
  </si>
  <si>
    <t>тыс.м3/сутки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</si>
  <si>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</si>
  <si>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</si>
  <si>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</si>
  <si>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</si>
  <si>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</si>
  <si>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</si>
  <si>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</si>
  <si>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</si>
  <si>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</si>
  <si>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</si>
  <si>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</si>
  <si>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</si>
  <si>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</si>
  <si>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</si>
  <si>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</si>
  <si>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</si>
  <si>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</si>
  <si>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</si>
  <si>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транспортировка воды</t>
  </si>
  <si>
    <t xml:space="preserve">Факт </t>
  </si>
  <si>
    <t xml:space="preserve">План </t>
  </si>
  <si>
    <t>кВтч/м3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</si>
  <si>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</si>
  <si>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</si>
  <si>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</si>
  <si>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указыаются по годам на период действия тарифов</t>
  </si>
  <si>
    <t>к экспертому и к протоколу</t>
  </si>
  <si>
    <t>электроэнергию</t>
  </si>
  <si>
    <t>Индексы  роста цен на энергетические ресурсы</t>
  </si>
  <si>
    <t xml:space="preserve">на транспортировку сточной воды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</si>
  <si>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</si>
  <si>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</si>
  <si>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</si>
  <si>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</si>
  <si>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</si>
  <si>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</si>
  <si>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</si>
  <si>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8.</t>
  </si>
  <si>
    <t>12.1.</t>
  </si>
  <si>
    <t>с 01.01.2014 по 30.06.2014</t>
  </si>
  <si>
    <t xml:space="preserve"> транспортировка сточных вод 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</si>
  <si>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</si>
  <si>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>Передано сточных вод на очистку другим канализациям</t>
  </si>
  <si>
    <t>Объем сброшенных сточных вод без очистки</t>
  </si>
  <si>
    <t>10</t>
  </si>
  <si>
    <t>Прочие потребители  (тарифы указываются без НДС)</t>
  </si>
  <si>
    <t>Население (тарифы указываются с НДС)</t>
  </si>
  <si>
    <t>2.</t>
  </si>
  <si>
    <t>Транспортировка сточных вод</t>
  </si>
  <si>
    <t>2.1.</t>
  </si>
  <si>
    <t>2.2.</t>
  </si>
  <si>
    <t xml:space="preserve">Тарифы на транспортировку воды и транспортировку сточных вод </t>
  </si>
  <si>
    <t xml:space="preserve">Расходы, учтенные и неучтенные при расчете тарифа   </t>
  </si>
  <si>
    <t xml:space="preserve">Принято  сточных вод </t>
  </si>
  <si>
    <t>14.1.</t>
  </si>
  <si>
    <t xml:space="preserve">Целевые показатели деятельности </t>
  </si>
  <si>
    <t>3.1.</t>
  </si>
  <si>
    <t>4.1.</t>
  </si>
  <si>
    <t>с 01.07.2014 по 31.12.2014</t>
  </si>
  <si>
    <t>Приложение № 1 к экспертному заключению по делу № 265-13в</t>
  </si>
  <si>
    <t>Приложение № 2 к экспертному заключению по делу № 265-13в</t>
  </si>
  <si>
    <t>Приложение № 4
к экспертному заключению 
по делу № 265-13в</t>
  </si>
  <si>
    <t>Приложение № 7
к экспертному заключению 
по делу № 265-13в</t>
  </si>
  <si>
    <t>общества с ограниченной ответственностью "ФармЭнерго" (г. Красноярск, ИНН 2464215761)</t>
  </si>
  <si>
    <t>общества с ограниченной ответственностью "ФармЭнерго"                        (г. Красноярск, ИНН 2464215761)</t>
  </si>
  <si>
    <t>Водоотведение</t>
  </si>
  <si>
    <t>7.1.</t>
  </si>
  <si>
    <t>Принято  сточных вод , в том числе:</t>
  </si>
  <si>
    <t>от нселения</t>
  </si>
  <si>
    <t>7.2.</t>
  </si>
  <si>
    <t>от собственного производства</t>
  </si>
  <si>
    <t>7.3.</t>
  </si>
  <si>
    <t>от бюджетных организаций</t>
  </si>
  <si>
    <t>7.4.</t>
  </si>
  <si>
    <t>от прочих потребителей</t>
  </si>
  <si>
    <t>7.5.</t>
  </si>
  <si>
    <t>принято от других канализаций</t>
  </si>
  <si>
    <t>общества с ограниченной ответственностью "ФармЭнерго"                                                     (г. Красноярск, ИНН 2464215761)</t>
  </si>
  <si>
    <t>общества с ограниченной ответственностью "ФармЭнерго"                                 (г. Красноярск, ИНН 2464215761)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</si>
  <si>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</si>
  <si>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</si>
  <si>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</si>
  <si>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</si>
  <si>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</si>
  <si>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</si>
  <si>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</si>
  <si>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</si>
  <si>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</si>
  <si>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</si>
  <si>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</si>
  <si>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</si>
  <si>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</si>
  <si>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</si>
  <si>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</si>
  <si>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</si>
  <si>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Нормативная прибыль</t>
  </si>
  <si>
    <t>Приложение № 3 к экспертному заключению по делу № 265-13в</t>
  </si>
  <si>
    <t>общества с ограниченной ответственностью "ФармЭнерго"                                                  (г. Красноярск, ИНН 2464215761)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</si>
</sst>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10" fillId="0" borderId="0" xfId="57" applyFont="1" applyAlignment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16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2" fontId="5" fillId="0" borderId="0" xfId="59" applyNumberFormat="1" applyFont="1">
      <alignment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8" fillId="0" borderId="10" xfId="57" applyFont="1" applyBorder="1" applyAlignment="1">
      <alignment horizontal="center" vertical="center" wrapText="1"/>
      <protection/>
    </xf>
    <xf numFmtId="0" fontId="48" fillId="0" borderId="10" xfId="58" applyFont="1" applyBorder="1" applyAlignment="1">
      <alignment horizontal="center" vertical="center" wrapText="1"/>
      <protection/>
    </xf>
    <xf numFmtId="2" fontId="48" fillId="0" borderId="10" xfId="58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right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/>
      <protection/>
    </xf>
    <xf numFmtId="2" fontId="1" fillId="0" borderId="11" xfId="53" applyNumberFormat="1" applyFont="1" applyBorder="1" applyAlignment="1">
      <alignment horizontal="right" vertical="center"/>
      <protection/>
    </xf>
    <xf numFmtId="2" fontId="1" fillId="0" borderId="10" xfId="53" applyNumberFormat="1" applyFont="1" applyBorder="1" applyAlignment="1">
      <alignment horizontal="right" vertical="center" wrapText="1"/>
      <protection/>
    </xf>
    <xf numFmtId="2" fontId="1" fillId="0" borderId="10" xfId="53" applyNumberFormat="1" applyFont="1" applyFill="1" applyBorder="1" applyAlignment="1">
      <alignment horizontal="right" vertical="center" wrapText="1"/>
      <protection/>
    </xf>
    <xf numFmtId="2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59" applyFont="1" applyFill="1" applyAlignment="1">
      <alignment horizontal="center" wrapText="1"/>
      <protection/>
    </xf>
    <xf numFmtId="0" fontId="5" fillId="0" borderId="12" xfId="59" applyFont="1" applyBorder="1" applyAlignment="1">
      <alignment horizontal="left" vertical="center" wrapText="1"/>
      <protection/>
    </xf>
    <xf numFmtId="0" fontId="5" fillId="0" borderId="16" xfId="59" applyFont="1" applyBorder="1" applyAlignment="1">
      <alignment horizontal="left" vertical="center" wrapText="1"/>
      <protection/>
    </xf>
    <xf numFmtId="0" fontId="5" fillId="0" borderId="15" xfId="59" applyFont="1" applyBorder="1" applyAlignment="1">
      <alignment horizontal="left" vertical="center" wrapText="1"/>
      <protection/>
    </xf>
    <xf numFmtId="0" fontId="1" fillId="0" borderId="12" xfId="53" applyNumberFormat="1" applyFont="1" applyFill="1" applyBorder="1" applyAlignment="1">
      <alignment horizontal="left" vertical="center" wrapText="1"/>
      <protection/>
    </xf>
    <xf numFmtId="0" fontId="1" fillId="0" borderId="16" xfId="53" applyNumberFormat="1" applyFont="1" applyFill="1" applyBorder="1" applyAlignment="1">
      <alignment horizontal="left" vertical="center" wrapText="1"/>
      <protection/>
    </xf>
    <xf numFmtId="0" fontId="1" fillId="0" borderId="15" xfId="53" applyNumberFormat="1" applyFont="1" applyFill="1" applyBorder="1" applyAlignment="1">
      <alignment horizontal="left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zoomScalePageLayoutView="0" workbookViewId="0" topLeftCell="A34">
      <selection activeCell="D49" sqref="D49"/>
    </sheetView>
  </sheetViews>
  <sheetFormatPr defaultColWidth="39.8515625" defaultRowHeight="12.75"/>
  <cols>
    <col min="1" max="1" width="7.28125" style="45" customWidth="1"/>
    <col min="2" max="2" width="34.8515625" style="45" customWidth="1"/>
    <col min="3" max="3" width="14.00390625" style="45" customWidth="1"/>
    <col min="4" max="4" width="14.421875" style="45" customWidth="1"/>
    <col min="5" max="5" width="15.00390625" style="45" customWidth="1"/>
    <col min="6" max="16384" width="39.8515625" style="45" customWidth="1"/>
  </cols>
  <sheetData>
    <row r="1" spans="1:7" ht="43.5" customHeight="1">
      <c r="A1" s="3"/>
      <c r="B1" s="3"/>
      <c r="C1" s="85" t="s">
        <v>80</v>
      </c>
      <c r="D1" s="85"/>
      <c r="E1" s="85"/>
      <c r="F1" s="83"/>
      <c r="G1" s="84"/>
    </row>
    <row r="2" spans="1:7" ht="16.5" customHeight="1">
      <c r="A2" s="3"/>
      <c r="B2" s="3"/>
      <c r="C2" s="4"/>
      <c r="D2" s="4"/>
      <c r="E2" s="4"/>
      <c r="F2" s="49"/>
      <c r="G2" s="50"/>
    </row>
    <row r="3" spans="1:6" ht="20.25" customHeight="1">
      <c r="A3" s="85" t="s">
        <v>15</v>
      </c>
      <c r="B3" s="85"/>
      <c r="C3" s="85"/>
      <c r="D3" s="85"/>
      <c r="E3" s="85"/>
      <c r="F3" s="33" t="s">
        <v>47</v>
      </c>
    </row>
    <row r="4" spans="1:8" ht="36" customHeight="1">
      <c r="A4" s="86" t="s">
        <v>84</v>
      </c>
      <c r="B4" s="86"/>
      <c r="C4" s="86"/>
      <c r="D4" s="86"/>
      <c r="E4" s="86"/>
      <c r="F4" s="2"/>
      <c r="G4" s="2"/>
      <c r="H4" s="2"/>
    </row>
    <row r="5" ht="18.75">
      <c r="C5" s="5"/>
    </row>
    <row r="6" spans="1:5" ht="15" customHeight="1">
      <c r="A6" s="75" t="s">
        <v>9</v>
      </c>
      <c r="B6" s="75" t="s">
        <v>10</v>
      </c>
      <c r="C6" s="75" t="s">
        <v>11</v>
      </c>
      <c r="D6" s="78" t="s">
        <v>43</v>
      </c>
      <c r="E6" s="79"/>
    </row>
    <row r="7" spans="1:5" ht="18" customHeight="1">
      <c r="A7" s="76"/>
      <c r="B7" s="76"/>
      <c r="C7" s="76"/>
      <c r="D7" s="75" t="s">
        <v>16</v>
      </c>
      <c r="E7" s="75" t="s">
        <v>17</v>
      </c>
    </row>
    <row r="8" spans="1:5" ht="18" customHeight="1">
      <c r="A8" s="77"/>
      <c r="B8" s="77"/>
      <c r="C8" s="77"/>
      <c r="D8" s="77"/>
      <c r="E8" s="77"/>
    </row>
    <row r="9" spans="1:5" ht="15.75">
      <c r="A9" s="46">
        <v>1</v>
      </c>
      <c r="B9" s="46">
        <v>2</v>
      </c>
      <c r="C9" s="46">
        <v>3</v>
      </c>
      <c r="D9" s="46">
        <v>4</v>
      </c>
      <c r="E9" s="46">
        <v>5</v>
      </c>
    </row>
    <row r="10" spans="1:5" ht="15.75">
      <c r="A10" s="80" t="s">
        <v>86</v>
      </c>
      <c r="B10" s="81"/>
      <c r="C10" s="81"/>
      <c r="D10" s="81"/>
      <c r="E10" s="82"/>
    </row>
    <row r="11" spans="1:5" ht="31.5">
      <c r="A11" s="48">
        <v>1</v>
      </c>
      <c r="B11" s="40" t="s">
        <v>51</v>
      </c>
      <c r="C11" s="48" t="s">
        <v>18</v>
      </c>
      <c r="D11" s="60">
        <v>6.5</v>
      </c>
      <c r="E11" s="60">
        <v>6.5</v>
      </c>
    </row>
    <row r="12" spans="1:5" ht="31.5">
      <c r="A12" s="48">
        <v>2</v>
      </c>
      <c r="B12" s="40" t="s">
        <v>52</v>
      </c>
      <c r="C12" s="48" t="s">
        <v>19</v>
      </c>
      <c r="D12" s="60">
        <v>1</v>
      </c>
      <c r="E12" s="60">
        <v>1</v>
      </c>
    </row>
    <row r="13" spans="1:5" ht="31.5">
      <c r="A13" s="48">
        <v>3</v>
      </c>
      <c r="B13" s="41" t="s">
        <v>53</v>
      </c>
      <c r="C13" s="1" t="s">
        <v>20</v>
      </c>
      <c r="D13" s="60">
        <v>15</v>
      </c>
      <c r="E13" s="60">
        <v>15</v>
      </c>
    </row>
    <row r="14" spans="1:5" ht="31.5">
      <c r="A14" s="48">
        <v>4</v>
      </c>
      <c r="B14" s="41" t="s">
        <v>54</v>
      </c>
      <c r="C14" s="48" t="s">
        <v>19</v>
      </c>
      <c r="D14" s="71">
        <v>0</v>
      </c>
      <c r="E14" s="71">
        <v>0</v>
      </c>
    </row>
    <row r="15" spans="1:5" ht="39" customHeight="1">
      <c r="A15" s="48">
        <v>5</v>
      </c>
      <c r="B15" s="41" t="s">
        <v>55</v>
      </c>
      <c r="C15" s="1" t="s">
        <v>20</v>
      </c>
      <c r="D15" s="71">
        <v>0</v>
      </c>
      <c r="E15" s="71">
        <v>0</v>
      </c>
    </row>
    <row r="16" spans="1:5" ht="31.5">
      <c r="A16" s="48">
        <v>6</v>
      </c>
      <c r="B16" s="41" t="s">
        <v>56</v>
      </c>
      <c r="C16" s="1" t="s">
        <v>20</v>
      </c>
      <c r="D16" s="71">
        <v>0</v>
      </c>
      <c r="E16" s="71">
        <v>0</v>
      </c>
    </row>
    <row r="17" spans="1:5" ht="31.5">
      <c r="A17" s="48">
        <v>7</v>
      </c>
      <c r="B17" s="37" t="s">
        <v>88</v>
      </c>
      <c r="C17" s="48" t="s">
        <v>12</v>
      </c>
      <c r="D17" s="60">
        <v>750.06</v>
      </c>
      <c r="E17" s="60">
        <v>750.06</v>
      </c>
    </row>
    <row r="18" spans="1:5" ht="15.75">
      <c r="A18" s="48" t="s">
        <v>87</v>
      </c>
      <c r="B18" s="37" t="s">
        <v>89</v>
      </c>
      <c r="C18" s="48" t="s">
        <v>12</v>
      </c>
      <c r="D18" s="60">
        <v>0</v>
      </c>
      <c r="E18" s="60">
        <v>0</v>
      </c>
    </row>
    <row r="19" spans="1:5" ht="15.75">
      <c r="A19" s="48" t="s">
        <v>90</v>
      </c>
      <c r="B19" s="37" t="s">
        <v>91</v>
      </c>
      <c r="C19" s="48" t="s">
        <v>12</v>
      </c>
      <c r="D19" s="60">
        <v>207.05</v>
      </c>
      <c r="E19" s="60">
        <v>207.05</v>
      </c>
    </row>
    <row r="20" spans="1:5" ht="15.75">
      <c r="A20" s="48" t="s">
        <v>92</v>
      </c>
      <c r="B20" s="37" t="s">
        <v>93</v>
      </c>
      <c r="C20" s="48" t="s">
        <v>12</v>
      </c>
      <c r="D20" s="60">
        <v>0</v>
      </c>
      <c r="E20" s="60">
        <v>0</v>
      </c>
    </row>
    <row r="21" spans="1:5" ht="15.75">
      <c r="A21" s="48" t="s">
        <v>94</v>
      </c>
      <c r="B21" s="37" t="s">
        <v>95</v>
      </c>
      <c r="C21" s="48" t="s">
        <v>12</v>
      </c>
      <c r="D21" s="60">
        <v>543.01</v>
      </c>
      <c r="E21" s="60">
        <v>543.01</v>
      </c>
    </row>
    <row r="22" spans="1:5" ht="15.75">
      <c r="A22" s="48" t="s">
        <v>96</v>
      </c>
      <c r="B22" s="37" t="s">
        <v>97</v>
      </c>
      <c r="C22" s="48" t="s">
        <v>12</v>
      </c>
      <c r="D22" s="60">
        <v>0</v>
      </c>
      <c r="E22" s="60">
        <v>0</v>
      </c>
    </row>
    <row r="23" spans="1:5" ht="31.5">
      <c r="A23" s="38" t="s">
        <v>58</v>
      </c>
      <c r="B23" s="37" t="s">
        <v>57</v>
      </c>
      <c r="C23" s="48" t="s">
        <v>12</v>
      </c>
      <c r="D23" s="60">
        <v>0</v>
      </c>
      <c r="E23" s="60">
        <v>0</v>
      </c>
    </row>
    <row r="24" spans="1:5" ht="34.5" customHeight="1">
      <c r="A24" s="47">
        <v>9</v>
      </c>
      <c r="B24" s="37" t="s">
        <v>63</v>
      </c>
      <c r="C24" s="48" t="s">
        <v>12</v>
      </c>
      <c r="D24" s="60">
        <f>D17</f>
        <v>750.06</v>
      </c>
      <c r="E24" s="60">
        <f>E17</f>
        <v>750.06</v>
      </c>
    </row>
    <row r="25" spans="1:5" ht="31.5">
      <c r="A25" s="47" t="s">
        <v>65</v>
      </c>
      <c r="B25" s="37" t="s">
        <v>64</v>
      </c>
      <c r="C25" s="48" t="s">
        <v>12</v>
      </c>
      <c r="D25" s="60">
        <v>0</v>
      </c>
      <c r="E25" s="60">
        <v>0</v>
      </c>
    </row>
    <row r="26" spans="1:5" ht="15.75">
      <c r="A26" s="48">
        <v>11</v>
      </c>
      <c r="B26" s="37" t="s">
        <v>13</v>
      </c>
      <c r="C26" s="48" t="s">
        <v>14</v>
      </c>
      <c r="D26" s="60">
        <v>820</v>
      </c>
      <c r="E26" s="60">
        <v>820</v>
      </c>
    </row>
    <row r="27" spans="1:5" ht="59.25">
      <c r="A27" s="48">
        <v>12</v>
      </c>
      <c r="B27" s="37" t="s">
        <v>62</v>
      </c>
      <c r="C27" s="48"/>
      <c r="D27" s="60">
        <f>D26/D17</f>
        <v>1.0932458736634403</v>
      </c>
      <c r="E27" s="60">
        <f>E26/E17</f>
        <v>1.0932458736634403</v>
      </c>
    </row>
    <row r="28" spans="1:5" ht="15.75" customHeight="1">
      <c r="A28" s="48" t="s">
        <v>59</v>
      </c>
      <c r="B28" s="37" t="s">
        <v>61</v>
      </c>
      <c r="C28" s="32" t="s">
        <v>42</v>
      </c>
      <c r="D28" s="60">
        <f>D27</f>
        <v>1.0932458736634403</v>
      </c>
      <c r="E28" s="60">
        <f>E27</f>
        <v>1.0932458736634403</v>
      </c>
    </row>
    <row r="29" spans="1:5" ht="15.75">
      <c r="A29" s="48">
        <v>13</v>
      </c>
      <c r="B29" s="22" t="s">
        <v>28</v>
      </c>
      <c r="C29" s="21" t="s">
        <v>21</v>
      </c>
      <c r="D29" s="59">
        <v>105.4</v>
      </c>
      <c r="E29" s="59">
        <v>105.6</v>
      </c>
    </row>
    <row r="30" spans="1:5" ht="31.5">
      <c r="A30" s="48">
        <v>14</v>
      </c>
      <c r="B30" s="36" t="s">
        <v>49</v>
      </c>
      <c r="C30" s="6"/>
      <c r="D30" s="42"/>
      <c r="E30" s="52"/>
    </row>
    <row r="31" spans="1:5" ht="15.75">
      <c r="A31" s="46">
        <v>1</v>
      </c>
      <c r="B31" s="46">
        <v>2</v>
      </c>
      <c r="C31" s="46">
        <v>3</v>
      </c>
      <c r="D31" s="46">
        <v>4</v>
      </c>
      <c r="E31" s="46">
        <v>5</v>
      </c>
    </row>
    <row r="32" spans="1:5" ht="15.75">
      <c r="A32" s="39" t="s">
        <v>75</v>
      </c>
      <c r="B32" s="6" t="s">
        <v>48</v>
      </c>
      <c r="C32" s="1" t="s">
        <v>21</v>
      </c>
      <c r="D32" s="59">
        <v>103.4</v>
      </c>
      <c r="E32" s="59">
        <v>107.3</v>
      </c>
    </row>
    <row r="33" spans="1:5" ht="15.75">
      <c r="A33" s="80" t="s">
        <v>69</v>
      </c>
      <c r="B33" s="81"/>
      <c r="C33" s="81"/>
      <c r="D33" s="81"/>
      <c r="E33" s="82"/>
    </row>
    <row r="34" spans="1:5" ht="31.5">
      <c r="A34" s="48">
        <v>1</v>
      </c>
      <c r="B34" s="40" t="s">
        <v>51</v>
      </c>
      <c r="C34" s="48" t="s">
        <v>18</v>
      </c>
      <c r="D34" s="60">
        <v>6.5</v>
      </c>
      <c r="E34" s="60">
        <v>6.5</v>
      </c>
    </row>
    <row r="35" spans="1:5" ht="31.5">
      <c r="A35" s="48">
        <v>2</v>
      </c>
      <c r="B35" s="40" t="s">
        <v>52</v>
      </c>
      <c r="C35" s="48" t="s">
        <v>19</v>
      </c>
      <c r="D35" s="60">
        <v>1</v>
      </c>
      <c r="E35" s="60">
        <v>1</v>
      </c>
    </row>
    <row r="36" spans="1:5" ht="31.5">
      <c r="A36" s="48">
        <v>3</v>
      </c>
      <c r="B36" s="41" t="s">
        <v>53</v>
      </c>
      <c r="C36" s="1" t="s">
        <v>20</v>
      </c>
      <c r="D36" s="60">
        <v>15</v>
      </c>
      <c r="E36" s="60">
        <v>15</v>
      </c>
    </row>
    <row r="37" spans="1:5" ht="31.5">
      <c r="A37" s="48">
        <v>4</v>
      </c>
      <c r="B37" s="41" t="s">
        <v>54</v>
      </c>
      <c r="C37" s="48" t="s">
        <v>19</v>
      </c>
      <c r="D37" s="60">
        <v>0</v>
      </c>
      <c r="E37" s="60">
        <v>0</v>
      </c>
    </row>
    <row r="38" spans="1:5" ht="15.75">
      <c r="A38" s="48">
        <v>5</v>
      </c>
      <c r="B38" s="41" t="s">
        <v>55</v>
      </c>
      <c r="C38" s="1" t="s">
        <v>20</v>
      </c>
      <c r="D38" s="60">
        <v>0</v>
      </c>
      <c r="E38" s="60">
        <v>0</v>
      </c>
    </row>
    <row r="39" spans="1:5" ht="31.5">
      <c r="A39" s="48">
        <v>6</v>
      </c>
      <c r="B39" s="41" t="s">
        <v>56</v>
      </c>
      <c r="C39" s="1" t="s">
        <v>20</v>
      </c>
      <c r="D39" s="60">
        <v>0</v>
      </c>
      <c r="E39" s="60">
        <v>0</v>
      </c>
    </row>
    <row r="40" spans="1:5" ht="15.75">
      <c r="A40" s="48">
        <v>7</v>
      </c>
      <c r="B40" s="37" t="s">
        <v>74</v>
      </c>
      <c r="C40" s="48" t="s">
        <v>12</v>
      </c>
      <c r="D40" s="60">
        <v>1550</v>
      </c>
      <c r="E40" s="60">
        <v>1550</v>
      </c>
    </row>
    <row r="41" spans="1:5" ht="31.5">
      <c r="A41" s="38" t="s">
        <v>58</v>
      </c>
      <c r="B41" s="37" t="s">
        <v>57</v>
      </c>
      <c r="C41" s="48" t="s">
        <v>12</v>
      </c>
      <c r="D41" s="60">
        <v>0</v>
      </c>
      <c r="E41" s="60">
        <v>0</v>
      </c>
    </row>
    <row r="42" spans="1:5" ht="31.5">
      <c r="A42" s="47">
        <v>9</v>
      </c>
      <c r="B42" s="37" t="s">
        <v>63</v>
      </c>
      <c r="C42" s="48" t="s">
        <v>12</v>
      </c>
      <c r="D42" s="60">
        <f>D40</f>
        <v>1550</v>
      </c>
      <c r="E42" s="60">
        <f>E40</f>
        <v>1550</v>
      </c>
    </row>
    <row r="43" spans="1:5" ht="31.5">
      <c r="A43" s="47" t="s">
        <v>65</v>
      </c>
      <c r="B43" s="37" t="s">
        <v>64</v>
      </c>
      <c r="C43" s="48" t="s">
        <v>12</v>
      </c>
      <c r="D43" s="60">
        <v>0</v>
      </c>
      <c r="E43" s="60">
        <v>0</v>
      </c>
    </row>
    <row r="44" spans="1:5" ht="15.75">
      <c r="A44" s="48">
        <v>11</v>
      </c>
      <c r="B44" s="37" t="s">
        <v>13</v>
      </c>
      <c r="C44" s="48" t="s">
        <v>14</v>
      </c>
      <c r="D44" s="60">
        <v>605</v>
      </c>
      <c r="E44" s="60">
        <v>605</v>
      </c>
    </row>
    <row r="45" spans="1:5" ht="59.25">
      <c r="A45" s="48">
        <v>12</v>
      </c>
      <c r="B45" s="37" t="s">
        <v>62</v>
      </c>
      <c r="C45" s="48"/>
      <c r="D45" s="60">
        <f>D44/D40</f>
        <v>0.3903225806451613</v>
      </c>
      <c r="E45" s="60">
        <f>E44/E40</f>
        <v>0.3903225806451613</v>
      </c>
    </row>
    <row r="46" spans="1:5" ht="15.75">
      <c r="A46" s="48" t="s">
        <v>59</v>
      </c>
      <c r="B46" s="37" t="s">
        <v>61</v>
      </c>
      <c r="C46" s="32" t="s">
        <v>42</v>
      </c>
      <c r="D46" s="60">
        <f>D45</f>
        <v>0.3903225806451613</v>
      </c>
      <c r="E46" s="60">
        <f>E45</f>
        <v>0.3903225806451613</v>
      </c>
    </row>
    <row r="47" spans="1:5" ht="15.75">
      <c r="A47" s="48">
        <v>13</v>
      </c>
      <c r="B47" s="22" t="s">
        <v>28</v>
      </c>
      <c r="C47" s="21" t="s">
        <v>21</v>
      </c>
      <c r="D47" s="59">
        <v>105.4</v>
      </c>
      <c r="E47" s="59">
        <v>105.6</v>
      </c>
    </row>
    <row r="48" spans="1:5" ht="31.5">
      <c r="A48" s="48">
        <v>14</v>
      </c>
      <c r="B48" s="36" t="s">
        <v>49</v>
      </c>
      <c r="C48" s="6"/>
      <c r="D48" s="42"/>
      <c r="E48" s="59"/>
    </row>
    <row r="49" spans="1:5" ht="15.75">
      <c r="A49" s="39" t="s">
        <v>75</v>
      </c>
      <c r="B49" s="6" t="s">
        <v>48</v>
      </c>
      <c r="C49" s="1" t="s">
        <v>21</v>
      </c>
      <c r="D49" s="59">
        <v>103.4</v>
      </c>
      <c r="E49" s="59">
        <v>107.3</v>
      </c>
    </row>
  </sheetData>
  <sheetProtection/>
  <mergeCells count="12">
    <mergeCell ref="A6:A8"/>
    <mergeCell ref="B6:B8"/>
    <mergeCell ref="C6:C8"/>
    <mergeCell ref="D6:E6"/>
    <mergeCell ref="D7:D8"/>
    <mergeCell ref="E7:E8"/>
    <mergeCell ref="A33:E33"/>
    <mergeCell ref="F1:G1"/>
    <mergeCell ref="A10:E10"/>
    <mergeCell ref="C1:E1"/>
    <mergeCell ref="A3:E3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8" r:id="rId1"/>
  <rowBreaks count="1" manualBreakCount="1">
    <brk id="30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view="pageBreakPreview" zoomScaleSheetLayoutView="100" workbookViewId="0" topLeftCell="A2">
      <selection activeCell="A5" sqref="A5:E5"/>
    </sheetView>
  </sheetViews>
  <sheetFormatPr defaultColWidth="9.140625" defaultRowHeight="12.75"/>
  <cols>
    <col min="1" max="1" width="8.28125" style="7" customWidth="1"/>
    <col min="2" max="2" width="31.421875" style="7" customWidth="1"/>
    <col min="3" max="3" width="14.421875" style="8" customWidth="1"/>
    <col min="4" max="4" width="12.00390625" style="8" customWidth="1"/>
    <col min="5" max="5" width="13.140625" style="61" customWidth="1"/>
    <col min="6" max="6" width="9.140625" style="7" customWidth="1"/>
    <col min="7" max="7" width="22.00390625" style="7" customWidth="1"/>
    <col min="8" max="16384" width="9.140625" style="7" customWidth="1"/>
  </cols>
  <sheetData>
    <row r="1" ht="15.75" hidden="1"/>
    <row r="2" spans="1:5" ht="53.25" customHeight="1">
      <c r="A2" s="43"/>
      <c r="B2" s="43"/>
      <c r="C2" s="87" t="s">
        <v>81</v>
      </c>
      <c r="D2" s="87"/>
      <c r="E2" s="87"/>
    </row>
    <row r="3" spans="1:4" ht="18.75">
      <c r="A3" s="9"/>
      <c r="B3" s="9"/>
      <c r="C3" s="10"/>
      <c r="D3" s="10"/>
    </row>
    <row r="4" spans="1:7" ht="30.75" customHeight="1">
      <c r="A4" s="95" t="s">
        <v>73</v>
      </c>
      <c r="B4" s="95"/>
      <c r="C4" s="95"/>
      <c r="D4" s="95"/>
      <c r="E4" s="95"/>
      <c r="G4" s="33" t="s">
        <v>47</v>
      </c>
    </row>
    <row r="5" spans="1:5" ht="34.5" customHeight="1">
      <c r="A5" s="86" t="s">
        <v>85</v>
      </c>
      <c r="B5" s="86"/>
      <c r="C5" s="86"/>
      <c r="D5" s="86"/>
      <c r="E5" s="86"/>
    </row>
    <row r="6" ht="16.5" customHeight="1">
      <c r="E6" s="62" t="s">
        <v>8</v>
      </c>
    </row>
    <row r="7" spans="1:5" ht="17.25" customHeight="1">
      <c r="A7" s="94" t="s">
        <v>9</v>
      </c>
      <c r="B7" s="94" t="s">
        <v>0</v>
      </c>
      <c r="C7" s="94" t="s">
        <v>43</v>
      </c>
      <c r="D7" s="94"/>
      <c r="E7" s="94"/>
    </row>
    <row r="8" spans="1:5" ht="67.5" customHeight="1">
      <c r="A8" s="94"/>
      <c r="B8" s="94"/>
      <c r="C8" s="11" t="s">
        <v>32</v>
      </c>
      <c r="D8" s="11" t="s">
        <v>6</v>
      </c>
      <c r="E8" s="63" t="s">
        <v>7</v>
      </c>
    </row>
    <row r="9" spans="1:5" ht="15.75">
      <c r="A9" s="12">
        <v>1</v>
      </c>
      <c r="B9" s="12">
        <v>2</v>
      </c>
      <c r="C9" s="13">
        <v>3</v>
      </c>
      <c r="D9" s="13">
        <v>4</v>
      </c>
      <c r="E9" s="64">
        <v>5</v>
      </c>
    </row>
    <row r="10" spans="1:5" ht="15.75">
      <c r="A10" s="88" t="s">
        <v>86</v>
      </c>
      <c r="B10" s="89"/>
      <c r="C10" s="89"/>
      <c r="D10" s="89"/>
      <c r="E10" s="90"/>
    </row>
    <row r="11" spans="1:5" ht="15.75">
      <c r="A11" s="14">
        <v>1</v>
      </c>
      <c r="B11" s="15" t="s">
        <v>3</v>
      </c>
      <c r="C11" s="65">
        <v>3302.03</v>
      </c>
      <c r="D11" s="65">
        <v>3279.29</v>
      </c>
      <c r="E11" s="65">
        <f aca="true" t="shared" si="0" ref="E11:E17">C11-D11</f>
        <v>22.740000000000236</v>
      </c>
    </row>
    <row r="12" spans="1:5" ht="15.75">
      <c r="A12" s="17">
        <v>2</v>
      </c>
      <c r="B12" s="16" t="s">
        <v>4</v>
      </c>
      <c r="C12" s="66">
        <v>1182.03</v>
      </c>
      <c r="D12" s="66">
        <v>1073.92</v>
      </c>
      <c r="E12" s="65">
        <f t="shared" si="0"/>
        <v>108.1099999999999</v>
      </c>
    </row>
    <row r="13" spans="1:5" ht="16.5" customHeight="1">
      <c r="A13" s="17">
        <v>3</v>
      </c>
      <c r="B13" s="16" t="s">
        <v>33</v>
      </c>
      <c r="C13" s="66">
        <v>0</v>
      </c>
      <c r="D13" s="66">
        <v>0</v>
      </c>
      <c r="E13" s="65">
        <f t="shared" si="0"/>
        <v>0</v>
      </c>
    </row>
    <row r="14" spans="1:5" ht="31.5">
      <c r="A14" s="17">
        <v>4</v>
      </c>
      <c r="B14" s="15" t="s">
        <v>5</v>
      </c>
      <c r="C14" s="66">
        <v>0</v>
      </c>
      <c r="D14" s="66">
        <v>0</v>
      </c>
      <c r="E14" s="65">
        <f t="shared" si="0"/>
        <v>0</v>
      </c>
    </row>
    <row r="15" spans="1:5" ht="47.25">
      <c r="A15" s="17">
        <v>5</v>
      </c>
      <c r="B15" s="15" t="s">
        <v>34</v>
      </c>
      <c r="C15" s="66">
        <v>0</v>
      </c>
      <c r="D15" s="66">
        <v>0</v>
      </c>
      <c r="E15" s="65">
        <f t="shared" si="0"/>
        <v>0</v>
      </c>
    </row>
    <row r="16" spans="1:5" ht="47.25">
      <c r="A16" s="17">
        <v>6</v>
      </c>
      <c r="B16" s="15" t="s">
        <v>44</v>
      </c>
      <c r="C16" s="66">
        <v>532.03</v>
      </c>
      <c r="D16" s="67">
        <v>95.77</v>
      </c>
      <c r="E16" s="65">
        <f t="shared" si="0"/>
        <v>436.26</v>
      </c>
    </row>
    <row r="17" spans="1:5" ht="31.5">
      <c r="A17" s="17">
        <v>7</v>
      </c>
      <c r="B17" s="15" t="s">
        <v>45</v>
      </c>
      <c r="C17" s="66">
        <v>0</v>
      </c>
      <c r="D17" s="66">
        <v>0</v>
      </c>
      <c r="E17" s="65">
        <f t="shared" si="0"/>
        <v>0</v>
      </c>
    </row>
    <row r="18" spans="1:7" ht="15.75">
      <c r="A18" s="35">
        <v>8</v>
      </c>
      <c r="B18" s="15" t="s">
        <v>35</v>
      </c>
      <c r="C18" s="66">
        <v>5016.09</v>
      </c>
      <c r="D18" s="66">
        <v>4448.98</v>
      </c>
      <c r="E18" s="66">
        <f>SUM(E11:E17)</f>
        <v>567.1100000000001</v>
      </c>
      <c r="G18" s="53"/>
    </row>
    <row r="19" spans="1:5" ht="15.75">
      <c r="A19" s="91" t="s">
        <v>69</v>
      </c>
      <c r="B19" s="92"/>
      <c r="C19" s="92"/>
      <c r="D19" s="92"/>
      <c r="E19" s="93"/>
    </row>
    <row r="20" spans="1:5" ht="15.75">
      <c r="A20" s="14">
        <v>1</v>
      </c>
      <c r="B20" s="15" t="s">
        <v>3</v>
      </c>
      <c r="C20" s="65">
        <v>2452.9</v>
      </c>
      <c r="D20" s="65">
        <v>2515.8</v>
      </c>
      <c r="E20" s="65">
        <f aca="true" t="shared" si="1" ref="E20:E26">C20-D20</f>
        <v>-62.90000000000009</v>
      </c>
    </row>
    <row r="21" spans="1:5" ht="15.75">
      <c r="A21" s="17">
        <v>2</v>
      </c>
      <c r="B21" s="16" t="s">
        <v>4</v>
      </c>
      <c r="C21" s="66">
        <v>1182.21</v>
      </c>
      <c r="D21" s="66">
        <v>1182.21</v>
      </c>
      <c r="E21" s="65">
        <f t="shared" si="1"/>
        <v>0</v>
      </c>
    </row>
    <row r="22" spans="1:5" ht="15.75">
      <c r="A22" s="17">
        <v>3</v>
      </c>
      <c r="B22" s="16" t="s">
        <v>33</v>
      </c>
      <c r="C22" s="66">
        <v>478.84</v>
      </c>
      <c r="D22" s="66">
        <v>478.84</v>
      </c>
      <c r="E22" s="65">
        <f t="shared" si="1"/>
        <v>0</v>
      </c>
    </row>
    <row r="23" spans="1:5" ht="31.5">
      <c r="A23" s="17">
        <v>4</v>
      </c>
      <c r="B23" s="15" t="s">
        <v>5</v>
      </c>
      <c r="C23" s="66">
        <v>0</v>
      </c>
      <c r="D23" s="66">
        <v>0</v>
      </c>
      <c r="E23" s="65">
        <f t="shared" si="1"/>
        <v>0</v>
      </c>
    </row>
    <row r="24" spans="1:5" ht="47.25">
      <c r="A24" s="17">
        <v>5</v>
      </c>
      <c r="B24" s="15" t="s">
        <v>34</v>
      </c>
      <c r="C24" s="66">
        <v>0</v>
      </c>
      <c r="D24" s="66">
        <v>0</v>
      </c>
      <c r="E24" s="65">
        <f t="shared" si="1"/>
        <v>0</v>
      </c>
    </row>
    <row r="25" spans="1:5" ht="47.25">
      <c r="A25" s="17">
        <v>6</v>
      </c>
      <c r="B25" s="15" t="s">
        <v>44</v>
      </c>
      <c r="C25" s="66">
        <v>285.38</v>
      </c>
      <c r="D25" s="67">
        <v>50.52</v>
      </c>
      <c r="E25" s="65">
        <f t="shared" si="1"/>
        <v>234.85999999999999</v>
      </c>
    </row>
    <row r="26" spans="1:5" ht="31.5">
      <c r="A26" s="17">
        <v>7</v>
      </c>
      <c r="B26" s="15" t="s">
        <v>45</v>
      </c>
      <c r="C26" s="66">
        <v>0</v>
      </c>
      <c r="D26" s="66">
        <v>0</v>
      </c>
      <c r="E26" s="65">
        <f t="shared" si="1"/>
        <v>0</v>
      </c>
    </row>
    <row r="27" spans="1:5" ht="15.75">
      <c r="A27" s="35">
        <v>8</v>
      </c>
      <c r="B27" s="15" t="s">
        <v>35</v>
      </c>
      <c r="C27" s="66">
        <v>4399.33</v>
      </c>
      <c r="D27" s="66">
        <v>4237.79</v>
      </c>
      <c r="E27" s="66">
        <f>SUM(E20:E26)</f>
        <v>171.9599999999999</v>
      </c>
    </row>
  </sheetData>
  <sheetProtection/>
  <mergeCells count="8">
    <mergeCell ref="C2:E2"/>
    <mergeCell ref="A5:E5"/>
    <mergeCell ref="A10:E10"/>
    <mergeCell ref="A19:E19"/>
    <mergeCell ref="A7:A8"/>
    <mergeCell ref="B7:B8"/>
    <mergeCell ref="C7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60" zoomScalePageLayoutView="0" workbookViewId="0" topLeftCell="A1">
      <selection activeCell="L10" sqref="L10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45" customHeight="1">
      <c r="A1" s="111"/>
      <c r="B1" s="111"/>
      <c r="C1" s="112" t="s">
        <v>117</v>
      </c>
      <c r="D1" s="112"/>
      <c r="E1" s="112"/>
    </row>
    <row r="2" spans="1:5" ht="18.75">
      <c r="A2" s="113"/>
      <c r="B2" s="113"/>
      <c r="C2" s="113"/>
      <c r="D2" s="113"/>
      <c r="E2" s="114"/>
    </row>
    <row r="3" spans="1:5" ht="31.5" customHeight="1">
      <c r="A3" s="112" t="s">
        <v>100</v>
      </c>
      <c r="B3" s="112"/>
      <c r="C3" s="112"/>
      <c r="D3" s="112"/>
      <c r="E3" s="112"/>
    </row>
    <row r="4" spans="1:8" ht="42" customHeight="1">
      <c r="A4" s="86" t="s">
        <v>118</v>
      </c>
      <c r="B4" s="86"/>
      <c r="C4" s="86"/>
      <c r="D4" s="86"/>
      <c r="E4" s="86"/>
      <c r="F4" s="33" t="s">
        <v>101</v>
      </c>
      <c r="G4" s="2"/>
      <c r="H4" s="2"/>
    </row>
    <row r="5" spans="1:8" ht="18.75">
      <c r="A5" s="115"/>
      <c r="B5" s="115"/>
      <c r="C5" s="115"/>
      <c r="D5" s="115"/>
      <c r="E5" s="115"/>
      <c r="F5" s="2"/>
      <c r="G5" s="2"/>
      <c r="H5" s="2"/>
    </row>
    <row r="6" spans="1:5" ht="19.5" customHeight="1">
      <c r="A6" s="75" t="s">
        <v>9</v>
      </c>
      <c r="B6" s="75" t="s">
        <v>102</v>
      </c>
      <c r="C6" s="120" t="s">
        <v>103</v>
      </c>
      <c r="D6" s="120"/>
      <c r="E6" s="120"/>
    </row>
    <row r="7" spans="1:5" ht="63.75" customHeight="1">
      <c r="A7" s="77"/>
      <c r="B7" s="77"/>
      <c r="C7" s="46" t="s">
        <v>104</v>
      </c>
      <c r="D7" s="46" t="s">
        <v>6</v>
      </c>
      <c r="E7" s="74" t="s">
        <v>7</v>
      </c>
    </row>
    <row r="8" spans="1:5" s="116" customFormat="1" ht="15.75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5" s="116" customFormat="1" ht="15.75">
      <c r="A9" s="46"/>
      <c r="B9" s="46" t="s">
        <v>86</v>
      </c>
      <c r="C9" s="46"/>
      <c r="D9" s="46"/>
      <c r="E9" s="46"/>
    </row>
    <row r="10" spans="1:5" ht="94.5">
      <c r="A10" s="46" t="s">
        <v>105</v>
      </c>
      <c r="B10" s="117" t="s">
        <v>106</v>
      </c>
      <c r="C10" s="118">
        <v>0</v>
      </c>
      <c r="D10" s="118">
        <v>0</v>
      </c>
      <c r="E10" s="118">
        <f aca="true" t="shared" si="0" ref="E10:E15">+C10-D10</f>
        <v>0</v>
      </c>
    </row>
    <row r="11" spans="1:5" ht="31.5">
      <c r="A11" s="46" t="s">
        <v>68</v>
      </c>
      <c r="B11" s="121" t="s">
        <v>107</v>
      </c>
      <c r="C11" s="118">
        <v>0</v>
      </c>
      <c r="D11" s="118">
        <v>0</v>
      </c>
      <c r="E11" s="118">
        <f t="shared" si="0"/>
        <v>0</v>
      </c>
    </row>
    <row r="12" spans="1:5" ht="20.25" customHeight="1">
      <c r="A12" s="46" t="s">
        <v>108</v>
      </c>
      <c r="B12" s="121" t="s">
        <v>109</v>
      </c>
      <c r="C12" s="59">
        <v>105.91</v>
      </c>
      <c r="D12" s="59">
        <v>15.6</v>
      </c>
      <c r="E12" s="118">
        <f t="shared" si="0"/>
        <v>90.31</v>
      </c>
    </row>
    <row r="13" spans="1:5" ht="18.75" customHeight="1">
      <c r="A13" s="46">
        <v>4</v>
      </c>
      <c r="B13" s="119" t="s">
        <v>110</v>
      </c>
      <c r="C13" s="118">
        <v>0</v>
      </c>
      <c r="D13" s="118">
        <v>0</v>
      </c>
      <c r="E13" s="118">
        <f t="shared" si="0"/>
        <v>0</v>
      </c>
    </row>
    <row r="14" spans="1:5" ht="22.5" customHeight="1">
      <c r="A14" s="46" t="s">
        <v>111</v>
      </c>
      <c r="B14" s="119" t="s">
        <v>112</v>
      </c>
      <c r="C14" s="118">
        <v>0</v>
      </c>
      <c r="D14" s="118">
        <v>0</v>
      </c>
      <c r="E14" s="118">
        <f t="shared" si="0"/>
        <v>0</v>
      </c>
    </row>
    <row r="15" spans="1:5" ht="41.25" customHeight="1">
      <c r="A15" s="46" t="s">
        <v>113</v>
      </c>
      <c r="B15" s="119" t="s">
        <v>114</v>
      </c>
      <c r="C15" s="118">
        <v>0</v>
      </c>
      <c r="D15" s="118">
        <v>0</v>
      </c>
      <c r="E15" s="118">
        <f t="shared" si="0"/>
        <v>0</v>
      </c>
    </row>
    <row r="16" spans="1:5" ht="30" customHeight="1">
      <c r="A16" s="46" t="s">
        <v>115</v>
      </c>
      <c r="B16" s="117" t="s">
        <v>116</v>
      </c>
      <c r="C16" s="118">
        <f>C12</f>
        <v>105.91</v>
      </c>
      <c r="D16" s="118">
        <f>D12</f>
        <v>15.6</v>
      </c>
      <c r="E16" s="118">
        <f>SUM(E10:E15)</f>
        <v>90.31</v>
      </c>
    </row>
    <row r="17" spans="1:5" ht="15.75">
      <c r="A17" s="46"/>
      <c r="B17" s="46" t="s">
        <v>69</v>
      </c>
      <c r="C17" s="46"/>
      <c r="D17" s="46"/>
      <c r="E17" s="46"/>
    </row>
    <row r="18" spans="1:5" ht="94.5">
      <c r="A18" s="46" t="s">
        <v>105</v>
      </c>
      <c r="B18" s="117" t="s">
        <v>106</v>
      </c>
      <c r="C18" s="118">
        <v>0</v>
      </c>
      <c r="D18" s="118">
        <v>0</v>
      </c>
      <c r="E18" s="118">
        <f aca="true" t="shared" si="1" ref="E18:E23">+C18-D18</f>
        <v>0</v>
      </c>
    </row>
    <row r="19" spans="1:5" ht="31.5">
      <c r="A19" s="46" t="s">
        <v>68</v>
      </c>
      <c r="B19" s="121" t="s">
        <v>107</v>
      </c>
      <c r="C19" s="118">
        <v>0</v>
      </c>
      <c r="D19" s="118">
        <v>0</v>
      </c>
      <c r="E19" s="118">
        <f t="shared" si="1"/>
        <v>0</v>
      </c>
    </row>
    <row r="20" spans="1:5" ht="15.75">
      <c r="A20" s="46" t="s">
        <v>108</v>
      </c>
      <c r="B20" s="121" t="s">
        <v>109</v>
      </c>
      <c r="C20" s="59">
        <v>95.83</v>
      </c>
      <c r="D20" s="60">
        <v>28.8</v>
      </c>
      <c r="E20" s="118">
        <f t="shared" si="1"/>
        <v>67.03</v>
      </c>
    </row>
    <row r="21" spans="1:5" ht="15.75">
      <c r="A21" s="46">
        <v>4</v>
      </c>
      <c r="B21" s="119" t="s">
        <v>110</v>
      </c>
      <c r="C21" s="118">
        <v>0</v>
      </c>
      <c r="D21" s="118">
        <v>0</v>
      </c>
      <c r="E21" s="118">
        <f t="shared" si="1"/>
        <v>0</v>
      </c>
    </row>
    <row r="22" spans="1:5" ht="15.75">
      <c r="A22" s="46" t="s">
        <v>111</v>
      </c>
      <c r="B22" s="119" t="s">
        <v>112</v>
      </c>
      <c r="C22" s="118">
        <v>0</v>
      </c>
      <c r="D22" s="118">
        <v>0</v>
      </c>
      <c r="E22" s="118">
        <f t="shared" si="1"/>
        <v>0</v>
      </c>
    </row>
    <row r="23" spans="1:5" ht="15.75">
      <c r="A23" s="46" t="s">
        <v>113</v>
      </c>
      <c r="B23" s="119" t="s">
        <v>114</v>
      </c>
      <c r="C23" s="118">
        <v>0</v>
      </c>
      <c r="D23" s="118">
        <v>0</v>
      </c>
      <c r="E23" s="118">
        <f t="shared" si="1"/>
        <v>0</v>
      </c>
    </row>
    <row r="24" spans="1:5" ht="15.75">
      <c r="A24" s="46" t="s">
        <v>115</v>
      </c>
      <c r="B24" s="117" t="s">
        <v>116</v>
      </c>
      <c r="C24" s="59">
        <v>95.83</v>
      </c>
      <c r="D24" s="60">
        <v>28.8</v>
      </c>
      <c r="E24" s="118">
        <f>SUM(E18:E23)</f>
        <v>67.03</v>
      </c>
    </row>
  </sheetData>
  <sheetProtection/>
  <mergeCells count="6">
    <mergeCell ref="C1:E1"/>
    <mergeCell ref="A3:E3"/>
    <mergeCell ref="A4:E4"/>
    <mergeCell ref="A6:A7"/>
    <mergeCell ref="B6:B7"/>
    <mergeCell ref="C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1">
      <selection activeCell="A5" sqref="A5"/>
    </sheetView>
  </sheetViews>
  <sheetFormatPr defaultColWidth="9.140625" defaultRowHeight="12.75" outlineLevelCol="1"/>
  <cols>
    <col min="1" max="1" width="7.421875" style="23" customWidth="1"/>
    <col min="2" max="2" width="35.421875" style="23" customWidth="1"/>
    <col min="3" max="3" width="13.28125" style="23" customWidth="1"/>
    <col min="4" max="4" width="14.140625" style="23" customWidth="1" outlineLevel="1"/>
    <col min="5" max="5" width="14.140625" style="23" customWidth="1"/>
    <col min="6" max="6" width="27.421875" style="23" customWidth="1"/>
    <col min="7" max="16384" width="9.140625" style="23" customWidth="1"/>
  </cols>
  <sheetData>
    <row r="1" spans="2:5" ht="58.5" customHeight="1">
      <c r="B1" s="24"/>
      <c r="C1" s="99" t="s">
        <v>82</v>
      </c>
      <c r="D1" s="99"/>
      <c r="E1" s="99"/>
    </row>
    <row r="2" spans="1:6" ht="18" customHeight="1">
      <c r="A2" s="25"/>
      <c r="B2" s="26"/>
      <c r="C2" s="25"/>
      <c r="D2" s="25"/>
      <c r="E2" s="25"/>
      <c r="F2" s="33" t="s">
        <v>47</v>
      </c>
    </row>
    <row r="3" spans="1:6" ht="27" customHeight="1">
      <c r="A3" s="100" t="s">
        <v>76</v>
      </c>
      <c r="B3" s="100"/>
      <c r="C3" s="100"/>
      <c r="D3" s="100"/>
      <c r="E3" s="100"/>
      <c r="F3" s="31" t="s">
        <v>46</v>
      </c>
    </row>
    <row r="4" spans="1:6" ht="39.75" customHeight="1">
      <c r="A4" s="86" t="s">
        <v>99</v>
      </c>
      <c r="B4" s="86"/>
      <c r="C4" s="86"/>
      <c r="D4" s="86"/>
      <c r="E4" s="86"/>
      <c r="F4" s="31"/>
    </row>
    <row r="5" ht="18.75">
      <c r="B5" s="27"/>
    </row>
    <row r="6" spans="1:5" ht="24.75" customHeight="1">
      <c r="A6" s="101" t="s">
        <v>9</v>
      </c>
      <c r="B6" s="101" t="s">
        <v>10</v>
      </c>
      <c r="C6" s="101" t="s">
        <v>11</v>
      </c>
      <c r="D6" s="101" t="s">
        <v>40</v>
      </c>
      <c r="E6" s="101" t="s">
        <v>41</v>
      </c>
    </row>
    <row r="7" spans="1:5" ht="47.25" customHeight="1">
      <c r="A7" s="101"/>
      <c r="B7" s="101"/>
      <c r="C7" s="101"/>
      <c r="D7" s="101"/>
      <c r="E7" s="101"/>
    </row>
    <row r="8" spans="1:5" ht="18" customHeight="1">
      <c r="A8" s="28">
        <v>1</v>
      </c>
      <c r="B8" s="28">
        <v>2</v>
      </c>
      <c r="C8" s="28">
        <v>3</v>
      </c>
      <c r="D8" s="28">
        <v>4</v>
      </c>
      <c r="E8" s="28">
        <v>5</v>
      </c>
    </row>
    <row r="9" spans="1:5" ht="18" customHeight="1">
      <c r="A9" s="96" t="s">
        <v>86</v>
      </c>
      <c r="B9" s="97"/>
      <c r="C9" s="97"/>
      <c r="D9" s="97"/>
      <c r="E9" s="98"/>
    </row>
    <row r="10" spans="1:5" ht="15.75">
      <c r="A10" s="28">
        <v>1</v>
      </c>
      <c r="B10" s="30" t="s">
        <v>22</v>
      </c>
      <c r="C10" s="28" t="s">
        <v>21</v>
      </c>
      <c r="D10" s="68">
        <v>0</v>
      </c>
      <c r="E10" s="68">
        <v>0</v>
      </c>
    </row>
    <row r="11" spans="1:5" ht="47.25">
      <c r="A11" s="28">
        <f>A10+1</f>
        <v>2</v>
      </c>
      <c r="B11" s="30" t="s">
        <v>36</v>
      </c>
      <c r="C11" s="28" t="s">
        <v>24</v>
      </c>
      <c r="D11" s="68">
        <v>0</v>
      </c>
      <c r="E11" s="68">
        <v>0</v>
      </c>
    </row>
    <row r="12" spans="1:5" ht="31.5">
      <c r="A12" s="28">
        <f>A11+1</f>
        <v>3</v>
      </c>
      <c r="B12" s="30" t="s">
        <v>25</v>
      </c>
      <c r="C12" s="28" t="s">
        <v>26</v>
      </c>
      <c r="D12" s="69">
        <v>8760</v>
      </c>
      <c r="E12" s="69">
        <v>8760</v>
      </c>
    </row>
    <row r="13" spans="1:5" ht="15.75">
      <c r="A13" s="28">
        <f>A12+1</f>
        <v>4</v>
      </c>
      <c r="B13" s="29" t="s">
        <v>37</v>
      </c>
      <c r="C13" s="28"/>
      <c r="D13" s="56"/>
      <c r="E13" s="56"/>
    </row>
    <row r="14" spans="1:5" ht="15.75" customHeight="1">
      <c r="A14" s="44" t="s">
        <v>78</v>
      </c>
      <c r="B14" s="30" t="s">
        <v>39</v>
      </c>
      <c r="C14" s="28" t="s">
        <v>38</v>
      </c>
      <c r="D14" s="72">
        <f>'прил 1'!D28</f>
        <v>1.0932458736634403</v>
      </c>
      <c r="E14" s="72">
        <f>'прил 1'!E28</f>
        <v>1.0932458736634403</v>
      </c>
    </row>
    <row r="15" spans="1:5" ht="15.75">
      <c r="A15" s="96" t="s">
        <v>69</v>
      </c>
      <c r="B15" s="97"/>
      <c r="C15" s="97"/>
      <c r="D15" s="97"/>
      <c r="E15" s="98"/>
    </row>
    <row r="16" spans="1:5" ht="47.25">
      <c r="A16" s="18">
        <v>1</v>
      </c>
      <c r="B16" s="20" t="s">
        <v>23</v>
      </c>
      <c r="C16" s="18" t="s">
        <v>24</v>
      </c>
      <c r="D16" s="68">
        <v>0</v>
      </c>
      <c r="E16" s="68">
        <v>0</v>
      </c>
    </row>
    <row r="17" spans="1:5" ht="31.5">
      <c r="A17" s="18">
        <f>A16+1</f>
        <v>2</v>
      </c>
      <c r="B17" s="20" t="s">
        <v>25</v>
      </c>
      <c r="C17" s="18" t="s">
        <v>26</v>
      </c>
      <c r="D17" s="69">
        <v>8760</v>
      </c>
      <c r="E17" s="69">
        <v>8760</v>
      </c>
    </row>
    <row r="18" spans="1:5" ht="47.25">
      <c r="A18" s="18">
        <v>3</v>
      </c>
      <c r="B18" s="19" t="s">
        <v>27</v>
      </c>
      <c r="C18" s="18"/>
      <c r="D18" s="57"/>
      <c r="E18" s="58"/>
    </row>
    <row r="19" spans="1:5" ht="31.5">
      <c r="A19" s="21" t="s">
        <v>77</v>
      </c>
      <c r="B19" s="37" t="s">
        <v>50</v>
      </c>
      <c r="C19" s="32" t="s">
        <v>42</v>
      </c>
      <c r="D19" s="68">
        <f>'прил 1'!D46</f>
        <v>0.3903225806451613</v>
      </c>
      <c r="E19" s="68">
        <f>'прил 1'!E46</f>
        <v>0.3903225806451613</v>
      </c>
    </row>
  </sheetData>
  <sheetProtection/>
  <mergeCells count="10">
    <mergeCell ref="A9:E9"/>
    <mergeCell ref="A15:E15"/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60" workbookViewId="0" topLeftCell="A1">
      <selection activeCell="H7" sqref="H7"/>
    </sheetView>
  </sheetViews>
  <sheetFormatPr defaultColWidth="9.140625" defaultRowHeight="12.75"/>
  <cols>
    <col min="1" max="1" width="5.8515625" style="34" customWidth="1"/>
    <col min="2" max="2" width="30.57421875" style="34" customWidth="1"/>
    <col min="3" max="3" width="11.28125" style="34" customWidth="1"/>
    <col min="4" max="4" width="17.7109375" style="34" customWidth="1"/>
    <col min="5" max="5" width="18.00390625" style="34" customWidth="1"/>
    <col min="6" max="16384" width="9.140625" style="34" customWidth="1"/>
  </cols>
  <sheetData>
    <row r="1" spans="4:5" ht="60" customHeight="1">
      <c r="D1" s="83" t="s">
        <v>83</v>
      </c>
      <c r="E1" s="84"/>
    </row>
    <row r="2" ht="15.75" customHeight="1"/>
    <row r="3" spans="1:7" ht="46.5" customHeight="1">
      <c r="A3" s="107" t="s">
        <v>72</v>
      </c>
      <c r="B3" s="107"/>
      <c r="C3" s="107"/>
      <c r="D3" s="107"/>
      <c r="E3" s="107"/>
      <c r="F3" s="106" t="s">
        <v>47</v>
      </c>
      <c r="G3" s="106"/>
    </row>
    <row r="4" spans="1:5" ht="39.75" customHeight="1">
      <c r="A4" s="86" t="s">
        <v>98</v>
      </c>
      <c r="B4" s="86"/>
      <c r="C4" s="86"/>
      <c r="D4" s="86"/>
      <c r="E4" s="86"/>
    </row>
    <row r="5" spans="1:5" ht="18.75" customHeight="1">
      <c r="A5" s="51"/>
      <c r="B5"/>
      <c r="C5"/>
      <c r="D5"/>
      <c r="E5"/>
    </row>
    <row r="6" spans="1:5" ht="18.75">
      <c r="A6" s="109" t="s">
        <v>9</v>
      </c>
      <c r="B6" s="109" t="s">
        <v>29</v>
      </c>
      <c r="C6" s="110" t="s">
        <v>11</v>
      </c>
      <c r="D6" s="109" t="s">
        <v>30</v>
      </c>
      <c r="E6" s="109"/>
    </row>
    <row r="7" spans="1:5" ht="18.75" customHeight="1">
      <c r="A7" s="109"/>
      <c r="B7" s="109"/>
      <c r="C7" s="110"/>
      <c r="D7" s="109" t="s">
        <v>60</v>
      </c>
      <c r="E7" s="102" t="s">
        <v>79</v>
      </c>
    </row>
    <row r="8" spans="1:5" ht="18.75" customHeight="1">
      <c r="A8" s="109"/>
      <c r="B8" s="109"/>
      <c r="C8" s="110"/>
      <c r="D8" s="109"/>
      <c r="E8" s="103"/>
    </row>
    <row r="9" spans="1:5" ht="18.75">
      <c r="A9" s="54">
        <v>1</v>
      </c>
      <c r="B9" s="54">
        <v>2</v>
      </c>
      <c r="C9" s="54">
        <v>3</v>
      </c>
      <c r="D9" s="54">
        <v>4</v>
      </c>
      <c r="E9" s="54">
        <v>5</v>
      </c>
    </row>
    <row r="10" spans="1:5" ht="18.75">
      <c r="A10" s="54">
        <v>1</v>
      </c>
      <c r="B10" s="104" t="s">
        <v>86</v>
      </c>
      <c r="C10" s="104"/>
      <c r="D10" s="105"/>
      <c r="E10" s="105"/>
    </row>
    <row r="11" spans="1:5" ht="56.25">
      <c r="A11" s="54" t="s">
        <v>1</v>
      </c>
      <c r="B11" s="55" t="s">
        <v>66</v>
      </c>
      <c r="C11" s="70" t="s">
        <v>31</v>
      </c>
      <c r="D11" s="73">
        <v>5.8</v>
      </c>
      <c r="E11" s="54">
        <v>6.11</v>
      </c>
    </row>
    <row r="12" spans="1:5" ht="37.5">
      <c r="A12" s="54" t="s">
        <v>2</v>
      </c>
      <c r="B12" s="55" t="s">
        <v>67</v>
      </c>
      <c r="C12" s="70" t="s">
        <v>31</v>
      </c>
      <c r="D12" s="54">
        <v>6.84</v>
      </c>
      <c r="E12" s="54">
        <v>7.21</v>
      </c>
    </row>
    <row r="13" spans="1:5" ht="18.75">
      <c r="A13" s="54" t="s">
        <v>68</v>
      </c>
      <c r="B13" s="104" t="s">
        <v>69</v>
      </c>
      <c r="C13" s="105"/>
      <c r="D13" s="108"/>
      <c r="E13" s="108"/>
    </row>
    <row r="14" spans="1:5" ht="56.25">
      <c r="A14" s="54" t="s">
        <v>70</v>
      </c>
      <c r="B14" s="55" t="s">
        <v>66</v>
      </c>
      <c r="C14" s="54" t="s">
        <v>31</v>
      </c>
      <c r="D14" s="54">
        <v>2.75</v>
      </c>
      <c r="E14" s="54">
        <v>2.75</v>
      </c>
    </row>
    <row r="15" spans="1:5" ht="37.5">
      <c r="A15" s="54" t="s">
        <v>71</v>
      </c>
      <c r="B15" s="55" t="s">
        <v>67</v>
      </c>
      <c r="C15" s="54" t="s">
        <v>31</v>
      </c>
      <c r="D15" s="54">
        <v>3.25</v>
      </c>
      <c r="E15" s="54">
        <v>3.25</v>
      </c>
    </row>
  </sheetData>
  <sheetProtection/>
  <mergeCells count="12">
    <mergeCell ref="B13:E13"/>
    <mergeCell ref="A6:A8"/>
    <mergeCell ref="B6:B8"/>
    <mergeCell ref="C6:C8"/>
    <mergeCell ref="D6:E6"/>
    <mergeCell ref="D7:D8"/>
    <mergeCell ref="E7:E8"/>
    <mergeCell ref="B10:E10"/>
    <mergeCell ref="F3:G3"/>
    <mergeCell ref="D1:E1"/>
    <mergeCell ref="A3:E3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Гапеева</cp:lastModifiedBy>
  <cp:lastPrinted>2013-11-06T10:44:05Z</cp:lastPrinted>
  <dcterms:created xsi:type="dcterms:W3CDTF">1996-10-08T23:32:33Z</dcterms:created>
  <dcterms:modified xsi:type="dcterms:W3CDTF">2013-11-06T10:44:14Z</dcterms:modified>
  <cp:category/>
  <cp:version/>
  <cp:contentType/>
  <cp:contentStatus/>
</cp:coreProperties>
</file>